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<sst xmlns="http://schemas.openxmlformats.org/spreadsheetml/2006/main" count="164" uniqueCount="159">
  <si>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</si>
  <si>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</si>
  <si>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</si>
  <si>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</si>
  <si>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</si>
  <si>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</si>
  <si>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</si>
  <si>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</si>
  <si>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</si>
  <si>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</si>
  <si>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</si>
  <si>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</si>
  <si>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</si>
  <si>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</si>
  <si>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</si>
  <si>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</si>
  <si>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</si>
  <si>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</si>
  <si>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</si>
  <si>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</si>
  <si>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</si>
  <si>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</si>
  <si>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</si>
  <si>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</si>
  <si>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</si>
  <si>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</si>
  <si>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</si>
  <si>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</si>
  <si>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</si>
  <si>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</si>
  <si>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</si>
  <si>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</si>
  <si>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</si>
  <si>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</si>
  <si>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</si>
  <si>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</si>
  <si>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</si>
  <si>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</si>
  <si>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</si>
  <si>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</si>
  <si>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</si>
  <si>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</si>
  <si>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</si>
  <si>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</si>
  <si>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</si>
  <si>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</si>
  <si>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</si>
  <si>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</si>
  <si>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</si>
  <si>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</si>
  <si>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</si>
  <si>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</si>
  <si>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</si>
  <si>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</si>
  <si>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</si>
  <si>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</si>
  <si>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</si>
  <si>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</si>
  <si>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</si>
  <si>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</si>
  <si>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</si>
  <si>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</si>
  <si>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</si>
  <si>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</si>
  <si>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</si>
  <si>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</si>
  <si>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</si>
  <si>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</si>
  <si>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</si>
  <si>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</si>
  <si>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</si>
  <si>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</si>
  <si>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</si>
  <si>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</si>
  <si>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</si>
  <si>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</si>
  <si>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</si>
  <si>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</si>
  <si>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</si>
  <si>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</si>
  <si>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</si>
  <si>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</si>
  <si>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</si>
  <si>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</si>
  <si>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</si>
  <si>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</si>
  <si>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</si>
  <si>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</si>
  <si>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</si>
  <si>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</si>
  <si>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</si>
  <si>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</si>
  <si>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</si>
  <si>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</si>
  <si>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</si>
  <si>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</si>
  <si>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</si>
  <si>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</si>
  <si>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</si>
  <si>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</si>
  <si>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</si>
  <si>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</si>
  <si>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</si>
  <si>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</si>
  <si>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</si>
  <si>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</si>
  <si>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</si>
  <si>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</si>
  <si>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</si>
  <si>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</si>
  <si>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</si>
  <si>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</si>
  <si>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</si>
  <si>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</si>
  <si>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</si>
  <si>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</si>
  <si>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</si>
  <si>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</si>
  <si>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</si>
  <si>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</si>
  <si>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</si>
  <si>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</si>
  <si>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</si>
  <si>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</si>
  <si>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</si>
  <si>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</si>
  <si>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</si>
  <si>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</si>
  <si>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</si>
  <si>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</si>
  <si>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</si>
  <si>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</si>
  <si>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</si>
  <si>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Сумма на 2022 год</t>
  </si>
  <si>
    <t>0310</t>
  </si>
  <si>
    <t>к  Решению Пировского окружного Совета депутатов "О бюджете Пировского муниципального округа на 2021 год и на плановый период 2022 - 2023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</si>
  <si>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</si>
  <si>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</si>
  <si>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</si>
  <si>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</si>
  <si>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</si>
  <si>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</si>
  <si>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</si>
  <si>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</si>
  <si>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</si>
  <si>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</si>
  <si>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</si>
  <si>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</si>
  <si>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</si>
  <si>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</si>
  <si>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</si>
  <si>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</si>
  <si>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</si>
  <si>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</si>
  <si>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</si>
  <si>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</si>
  <si>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</si>
  <si>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</t>
  </si>
  <si>
    <t xml:space="preserve">    от    27.05.2021   № 12-125р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</si>
</sst>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157</v>
      </c>
      <c r="E1" s="28"/>
      <c r="F1" s="28"/>
    </row>
    <row r="2" spans="1:6" ht="63.75" customHeight="1">
      <c r="A2" s="2"/>
      <c r="C2" s="1"/>
      <c r="D2" s="29" t="s">
        <v>135</v>
      </c>
      <c r="E2" s="29"/>
      <c r="F2" s="29"/>
    </row>
    <row r="3" spans="4:6" ht="15.75">
      <c r="D3" s="30" t="s">
        <v>158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136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137</v>
      </c>
      <c r="E8" s="10" t="s">
        <v>133</v>
      </c>
      <c r="F8" s="10" t="s">
        <v>138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120935.48999999999</v>
      </c>
      <c r="E10" s="21">
        <f>E11+E12+E13+E15+E16+E17+E14</f>
        <v>61925.200000000004</v>
      </c>
      <c r="F10" s="21">
        <f>F11+F12+F13+F15+F16+F17+F14</f>
        <v>63940.5</v>
      </c>
    </row>
    <row r="11" spans="1:7" ht="63">
      <c r="A11" s="13" t="s">
        <v>1</v>
      </c>
      <c r="B11" s="14" t="s">
        <v>71</v>
      </c>
      <c r="C11" s="19" t="s">
        <v>4</v>
      </c>
      <c r="D11" s="21">
        <f>2721.08-487</f>
        <v>2234.08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2489.42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72638+0.2+500+1024.06-0.09-477</f>
        <v>73685.17</v>
      </c>
      <c r="E13" s="21">
        <f>44454.62+1521.3</f>
        <v>45975.920000000006</v>
      </c>
      <c r="F13" s="21">
        <f>45804.42+2328.5</f>
        <v>48132.92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f>5.8-0.7</f>
        <v>5.1</v>
      </c>
      <c r="E14" s="21">
        <f>45.4+14.4</f>
        <v>59.8</v>
      </c>
      <c r="F14" s="21">
        <v>2.1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f>8670.7</f>
        <v>8670.7</v>
      </c>
      <c r="E15" s="21">
        <v>8916.8</v>
      </c>
      <c r="F15" s="21">
        <v>8832.8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2518+2243.55+18522.6+3091.48-300+2970.36-658.96-536+5500-0.01</f>
        <v>33351.02</v>
      </c>
      <c r="E17" s="21">
        <f>1518+3.6</f>
        <v>1521.6</v>
      </c>
      <c r="F17" s="21">
        <f>1518+3.6</f>
        <v>1521.6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962.9</v>
      </c>
      <c r="E18" s="21">
        <f>E19</f>
        <v>976.0999999999999</v>
      </c>
      <c r="F18" s="21">
        <f>F19</f>
        <v>1026.4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f>875.4+87.5</f>
        <v>962.9</v>
      </c>
      <c r="E19" s="21">
        <f>899.8+76.3</f>
        <v>976.0999999999999</v>
      </c>
      <c r="F19" s="21">
        <v>1026.4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6636.129999999999</v>
      </c>
      <c r="E20" s="21">
        <f>E21+E23+E22</f>
        <v>5758.28</v>
      </c>
      <c r="F20" s="21">
        <f>F21+F23+F22</f>
        <v>5758.28</v>
      </c>
    </row>
    <row r="21" spans="1:6" ht="15.75">
      <c r="A21" s="13" t="s">
        <v>89</v>
      </c>
      <c r="B21" s="14" t="s">
        <v>155</v>
      </c>
      <c r="C21" s="19" t="s">
        <v>21</v>
      </c>
      <c r="D21" s="21">
        <v>4383.83</v>
      </c>
      <c r="E21" s="21">
        <v>4348.67</v>
      </c>
      <c r="F21" s="21">
        <v>4348.67</v>
      </c>
    </row>
    <row r="22" spans="1:6" ht="63">
      <c r="A22" s="13" t="s">
        <v>90</v>
      </c>
      <c r="B22" s="14" t="s">
        <v>156</v>
      </c>
      <c r="C22" s="19" t="s">
        <v>134</v>
      </c>
      <c r="D22" s="21">
        <f>1389.61+540.49+67.8</f>
        <v>1997.8999999999999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f>20+234.4</f>
        <v>254.4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23993.93</v>
      </c>
      <c r="E24" s="21">
        <f>E25+E26+E27+E29+E28</f>
        <v>22848.96</v>
      </c>
      <c r="F24" s="21">
        <f>F25+F26+F27+F29+F28</f>
        <v>22989.46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2967.7</v>
      </c>
      <c r="E25" s="21">
        <v>2967.7</v>
      </c>
      <c r="F25" s="21">
        <v>2967.7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v>9728</v>
      </c>
      <c r="E26" s="21">
        <v>9728</v>
      </c>
      <c r="F26" s="21">
        <v>9728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f>9860.66+918.57+155</f>
        <v>10934.23</v>
      </c>
      <c r="E27" s="21">
        <v>10002.76</v>
      </c>
      <c r="F27" s="21">
        <v>10143.26</v>
      </c>
    </row>
    <row r="28" spans="1:6" ht="15.75">
      <c r="A28" s="13" t="s">
        <v>96</v>
      </c>
      <c r="B28" s="14" t="s">
        <v>147</v>
      </c>
      <c r="C28" s="19" t="s">
        <v>148</v>
      </c>
      <c r="D28" s="21">
        <f>0.5+213.5</f>
        <v>214</v>
      </c>
      <c r="E28" s="21">
        <v>0.5</v>
      </c>
      <c r="F28" s="21">
        <v>0.5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150</v>
      </c>
      <c r="E29" s="21">
        <v>150</v>
      </c>
      <c r="F29" s="21">
        <v>150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35476.159999999996</v>
      </c>
      <c r="E30" s="21">
        <f>E32+E34+E31+E33</f>
        <v>22435.260000000002</v>
      </c>
      <c r="F30" s="21">
        <f>F32+F34+F31+F33</f>
        <v>44972.86</v>
      </c>
    </row>
    <row r="31" spans="1:6" ht="15.75">
      <c r="A31" s="13" t="s">
        <v>99</v>
      </c>
      <c r="B31" s="14" t="s">
        <v>139</v>
      </c>
      <c r="C31" s="19" t="s">
        <v>141</v>
      </c>
      <c r="D31" s="21">
        <f>800+1500</f>
        <v>2300</v>
      </c>
      <c r="E31" s="21">
        <v>0</v>
      </c>
      <c r="F31" s="21">
        <f>21651.8+995.8</f>
        <v>22647.6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f>11357.96+2000+4000+3015-1636.74</f>
        <v>18736.219999999998</v>
      </c>
      <c r="E32" s="21">
        <v>10969.26</v>
      </c>
      <c r="F32" s="21">
        <v>10969.26</v>
      </c>
    </row>
    <row r="33" spans="1:6" ht="15.75">
      <c r="A33" s="13" t="s">
        <v>101</v>
      </c>
      <c r="B33" s="14" t="s">
        <v>140</v>
      </c>
      <c r="C33" s="19" t="s">
        <v>142</v>
      </c>
      <c r="D33" s="21">
        <f>11104.24+295.7</f>
        <v>11399.94</v>
      </c>
      <c r="E33" s="21">
        <v>10776</v>
      </c>
      <c r="F33" s="21">
        <v>10666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f>690+2350</f>
        <v>3040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619.5</v>
      </c>
      <c r="E35" s="21">
        <f>E37+E36</f>
        <v>619.5</v>
      </c>
      <c r="F35" s="21">
        <f>F37+F36</f>
        <v>619.5</v>
      </c>
    </row>
    <row r="36" spans="1:6" ht="47.25">
      <c r="A36" s="11" t="s">
        <v>104</v>
      </c>
      <c r="B36" s="14" t="s">
        <v>143</v>
      </c>
      <c r="C36" s="19" t="s">
        <v>144</v>
      </c>
      <c r="D36" s="21">
        <f>343.6-74.1</f>
        <v>269.5</v>
      </c>
      <c r="E36" s="21">
        <f>343.6-74.1</f>
        <v>269.5</v>
      </c>
      <c r="F36" s="21">
        <f>343.6-74.1</f>
        <v>269.5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350</v>
      </c>
      <c r="E37" s="21">
        <v>350</v>
      </c>
      <c r="F37" s="21">
        <v>350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332588.42999999993</v>
      </c>
      <c r="E38" s="21">
        <f>E39+E40+E41+E42+E43</f>
        <v>315289.75999999995</v>
      </c>
      <c r="F38" s="21">
        <f>F39+F40+F41+F42+F43</f>
        <v>310479.41000000003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f>52004.88+351-53-228.03</f>
        <v>52074.85</v>
      </c>
      <c r="E39" s="21">
        <v>52059.75</v>
      </c>
      <c r="F39" s="21">
        <v>50454.24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f>211817.55+16660.81+9189.88-1022.05</f>
        <v>236646.19</v>
      </c>
      <c r="E40" s="21">
        <f>207325.9+12889.8-1017.9+1317.3</f>
        <v>220515.09999999998</v>
      </c>
      <c r="F40" s="21">
        <f>204553.39+12889.8+1335.6</f>
        <v>218778.79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f>12817.17-674.62+718.19+3.14+3.14+3.14-169.4</f>
        <v>12700.759999999998</v>
      </c>
      <c r="E41" s="21">
        <v>13200.42</v>
      </c>
      <c r="F41" s="21">
        <v>13060.32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f>4891.22+6</f>
        <v>4897.22</v>
      </c>
      <c r="E42" s="21">
        <f>4828.56+6</f>
        <v>4834.56</v>
      </c>
      <c r="F42" s="21">
        <f>4807.11+6</f>
        <v>4813.11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26269.41</v>
      </c>
      <c r="E43" s="21">
        <v>24679.93</v>
      </c>
      <c r="F43" s="21">
        <v>23372.95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66921.66</v>
      </c>
      <c r="E44" s="21">
        <f>E45+E46</f>
        <v>65422.619999999995</v>
      </c>
      <c r="F44" s="21">
        <f>F45+F46</f>
        <v>63839.67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f>49016.94-30</f>
        <v>48986.94</v>
      </c>
      <c r="E45" s="21">
        <f>46938.27+1085.4</f>
        <v>48023.67</v>
      </c>
      <c r="F45" s="21">
        <f>46918.32+600</f>
        <v>47518.32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f>17957.17+30-52.45</f>
        <v>17934.719999999998</v>
      </c>
      <c r="E46" s="21">
        <v>17398.95</v>
      </c>
      <c r="F46" s="21">
        <f>16327.35-6</f>
        <v>16321.35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72.4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72.4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16550.239999999998</v>
      </c>
      <c r="E49" s="21">
        <f>E50+E51+E52+E53+E54</f>
        <v>15397.2</v>
      </c>
      <c r="F49" s="21">
        <f>F50+F51+F52+F53+F54</f>
        <v>12645.1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1500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149</v>
      </c>
      <c r="B52" s="14" t="s">
        <v>56</v>
      </c>
      <c r="C52" s="19" t="s">
        <v>57</v>
      </c>
      <c r="D52" s="21">
        <f>9595.9+1160.98+8</f>
        <v>10764.88</v>
      </c>
      <c r="E52" s="21">
        <f>9278.8+448.47+4.03</f>
        <v>9731.3</v>
      </c>
      <c r="F52" s="21">
        <f>6792.3+340.7+2904.8+4</f>
        <v>10041.8</v>
      </c>
    </row>
    <row r="53" spans="1:6" ht="15.75">
      <c r="A53" s="11" t="s">
        <v>150</v>
      </c>
      <c r="B53" s="14" t="s">
        <v>58</v>
      </c>
      <c r="C53" s="19" t="s">
        <v>59</v>
      </c>
      <c r="D53" s="21">
        <f>1959.6+1591.06</f>
        <v>3550.66</v>
      </c>
      <c r="E53" s="21">
        <f>4962.5-1531.3</f>
        <v>3431.2</v>
      </c>
      <c r="F53" s="21">
        <f>1846.7-1478.1</f>
        <v>368.60000000000014</v>
      </c>
    </row>
    <row r="54" spans="1:6" ht="31.5">
      <c r="A54" s="13" t="s">
        <v>151</v>
      </c>
      <c r="B54" s="14" t="s">
        <v>60</v>
      </c>
      <c r="C54" s="19" t="s">
        <v>61</v>
      </c>
      <c r="D54" s="21">
        <v>734.7</v>
      </c>
      <c r="E54" s="21">
        <v>734.7</v>
      </c>
      <c r="F54" s="21">
        <v>734.7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17863.36</v>
      </c>
      <c r="E55" s="21">
        <f>E56</f>
        <v>13593.72</v>
      </c>
      <c r="F55" s="21">
        <f>F56</f>
        <v>12529.72</v>
      </c>
    </row>
    <row r="56" spans="1:6" ht="15.75">
      <c r="A56" s="11" t="s">
        <v>152</v>
      </c>
      <c r="B56" s="14" t="s">
        <v>63</v>
      </c>
      <c r="C56" s="19" t="s">
        <v>64</v>
      </c>
      <c r="D56" s="21">
        <f>14239.36+471.55+100+3000+52.45</f>
        <v>17863.36</v>
      </c>
      <c r="E56" s="21">
        <v>13593.72</v>
      </c>
      <c r="F56" s="21">
        <v>12529.72</v>
      </c>
    </row>
    <row r="57" spans="1:6" ht="15.75">
      <c r="A57" s="11" t="s">
        <v>153</v>
      </c>
      <c r="B57" s="14" t="s">
        <v>146</v>
      </c>
      <c r="C57" s="19" t="s">
        <v>145</v>
      </c>
      <c r="D57" s="21">
        <f>100-100</f>
        <v>0</v>
      </c>
      <c r="E57" s="21">
        <v>0</v>
      </c>
      <c r="F57" s="21">
        <v>0</v>
      </c>
    </row>
    <row r="58" spans="1:6" ht="33" customHeight="1">
      <c r="A58" s="13" t="s">
        <v>154</v>
      </c>
      <c r="B58" s="14" t="s">
        <v>69</v>
      </c>
      <c r="C58" s="19"/>
      <c r="D58" s="21"/>
      <c r="E58" s="21">
        <v>7900</v>
      </c>
      <c r="F58" s="21">
        <v>15800</v>
      </c>
    </row>
    <row r="59" spans="1:6" ht="15.75">
      <c r="A59" s="26" t="s">
        <v>65</v>
      </c>
      <c r="B59" s="27"/>
      <c r="C59" s="22"/>
      <c r="D59" s="23">
        <f>D10+D18+D20+D24+D30+D38+D44+D47+D49+D55+D35</f>
        <v>622620.2</v>
      </c>
      <c r="E59" s="23">
        <f>E10+E18+E20+E24+E30+E38+E44+E47+E49+E55+E35+E58</f>
        <v>532239</v>
      </c>
      <c r="F59" s="23">
        <f>F10+F18+F20+F24+F30+F38+F44+F47+F49+F55+F35+F58</f>
        <v>554673.3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2021-05-28T02:33:19Z</dcterms:modified>
  <cp:category/>
  <cp:version/>
  <cp:contentType/>
  <cp:contentStatus/>
</cp:coreProperties>
</file>